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2" windowHeight="10896" activeTab="0"/>
  </bookViews>
  <sheets>
    <sheet name="calculator" sheetId="1" r:id="rId1"/>
    <sheet name="lists" sheetId="2" r:id="rId2"/>
    <sheet name="Sheet3" sheetId="3" r:id="rId3"/>
  </sheets>
  <definedNames>
    <definedName name="MULTIPLIER">'lists'!$C$3:$C$8</definedName>
    <definedName name="UNITS">'lists'!$A$3:$A$5</definedName>
  </definedNames>
  <calcPr fullCalcOnLoad="1"/>
</workbook>
</file>

<file path=xl/sharedStrings.xml><?xml version="1.0" encoding="utf-8"?>
<sst xmlns="http://schemas.openxmlformats.org/spreadsheetml/2006/main" count="54" uniqueCount="36">
  <si>
    <t>GMD3 Flowmeter Calculator</t>
  </si>
  <si>
    <t>Beginning Meter Reading</t>
  </si>
  <si>
    <t>Totalizer Units</t>
  </si>
  <si>
    <t>Totalizer Multiplier</t>
  </si>
  <si>
    <t>UNITS</t>
  </si>
  <si>
    <t>MULTIPLIER</t>
  </si>
  <si>
    <t>Acre Feet</t>
  </si>
  <si>
    <t>Acre Inch</t>
  </si>
  <si>
    <t>Gallons</t>
  </si>
  <si>
    <t xml:space="preserve">Acre Feet allocated for </t>
  </si>
  <si>
    <t>for your Water Right</t>
  </si>
  <si>
    <t>Your pumping rate</t>
  </si>
  <si>
    <t>(normal GPM)</t>
  </si>
  <si>
    <t>Current Meter Reading</t>
  </si>
  <si>
    <t>Acre Feet Pumped per Day</t>
  </si>
  <si>
    <t>Calculator for Flowmeters Reading in Gallons</t>
  </si>
  <si>
    <t>Allocation Pumped To-Date</t>
  </si>
  <si>
    <t>Allocation Reamaining</t>
  </si>
  <si>
    <t>Days of Pumping Left</t>
  </si>
  <si>
    <t>Projected ending Meter Reading</t>
  </si>
  <si>
    <t>Calculator for Flowmeters Reading in Acre Feet</t>
  </si>
  <si>
    <t>Go to the appropriate calculator for the units your flowmeter totalizer reads.</t>
  </si>
  <si>
    <t>When you enter your flowmeter readings, DO NOT enter the decimals or the zeros, the calculator will do that for you!</t>
  </si>
  <si>
    <t>If your totalizer has turnned over since the beginning reading, please put a "1" in front of your current reading!</t>
  </si>
  <si>
    <t>Calculator for Flowmeters Reading in Acre Inches</t>
  </si>
  <si>
    <t>Gallons X 1000 Totalizer</t>
  </si>
  <si>
    <t>Gallons X 100 Totalizer</t>
  </si>
  <si>
    <t>Acre Feet X .001 Totalizers</t>
  </si>
  <si>
    <t>Acre Inches X .01 Totalizer</t>
  </si>
  <si>
    <t>If you need any assistance with this program, Please feel free to contact our office at your convenience.</t>
  </si>
  <si>
    <t>*Negative number here indicates that you</t>
  </si>
  <si>
    <t>have already exceeded your authorized allocation</t>
  </si>
  <si>
    <t>Yellow boxes require your input.</t>
  </si>
  <si>
    <t>Blue boxes show you what you have pumped.</t>
  </si>
  <si>
    <t>Red boxes will tell you how much you have left or when to stop.</t>
  </si>
  <si>
    <t>****VERY IMPORTANT TO KNOW YOUR CORRECT ALLOCATION, PLEASE CONTACT OUR OFFICE TO VERIFY.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</si>
</sst>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sz val="10"/>
      <color indexed="9"/>
      <name val="Arial"/>
      <family val="0"/>
    </font>
    <font>
      <sz val="14"/>
      <color indexed="12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5" fillId="34" borderId="0" xfId="0" applyNumberFormat="1" applyFont="1" applyFill="1" applyAlignment="1">
      <alignment/>
    </xf>
    <xf numFmtId="1" fontId="5" fillId="34" borderId="0" xfId="0" applyNumberFormat="1" applyFont="1" applyFill="1" applyAlignment="1">
      <alignment/>
    </xf>
    <xf numFmtId="2" fontId="5" fillId="35" borderId="0" xfId="0" applyNumberFormat="1" applyFont="1" applyFill="1" applyAlignment="1">
      <alignment/>
    </xf>
    <xf numFmtId="1" fontId="5" fillId="35" borderId="0" xfId="0" applyNumberFormat="1" applyFont="1" applyFill="1" applyAlignment="1">
      <alignment/>
    </xf>
    <xf numFmtId="164" fontId="5" fillId="34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57</xdr:row>
      <xdr:rowOff>0</xdr:rowOff>
    </xdr:from>
    <xdr:to>
      <xdr:col>15</xdr:col>
      <xdr:colOff>209550</xdr:colOff>
      <xdr:row>70</xdr:row>
      <xdr:rowOff>142875</xdr:rowOff>
    </xdr:to>
    <xdr:pic>
      <xdr:nvPicPr>
        <xdr:cNvPr id="1" name="Picture 5" descr="meter_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0525125"/>
          <a:ext cx="32575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15</xdr:col>
      <xdr:colOff>247650</xdr:colOff>
      <xdr:row>52</xdr:row>
      <xdr:rowOff>9525</xdr:rowOff>
    </xdr:to>
    <xdr:pic>
      <xdr:nvPicPr>
        <xdr:cNvPr id="2" name="Picture 7" descr="11960_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7124700"/>
          <a:ext cx="32956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21</xdr:col>
      <xdr:colOff>247650</xdr:colOff>
      <xdr:row>52</xdr:row>
      <xdr:rowOff>0</xdr:rowOff>
    </xdr:to>
    <xdr:pic>
      <xdr:nvPicPr>
        <xdr:cNvPr id="3" name="Picture 8" descr="me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53650" y="7124700"/>
          <a:ext cx="32956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15</xdr:col>
      <xdr:colOff>257175</xdr:colOff>
      <xdr:row>34</xdr:row>
      <xdr:rowOff>9525</xdr:rowOff>
    </xdr:to>
    <xdr:pic>
      <xdr:nvPicPr>
        <xdr:cNvPr id="4" name="Picture 9" descr="GY30_met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886200"/>
          <a:ext cx="33051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21</xdr:col>
      <xdr:colOff>238125</xdr:colOff>
      <xdr:row>34</xdr:row>
      <xdr:rowOff>0</xdr:rowOff>
    </xdr:to>
    <xdr:pic>
      <xdr:nvPicPr>
        <xdr:cNvPr id="5" name="Picture 10" descr="29933 Me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53650" y="3886200"/>
          <a:ext cx="32861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5" max="5" width="15.140625" style="0" customWidth="1"/>
  </cols>
  <sheetData>
    <row r="1" ht="22.5">
      <c r="A1" s="3" t="s">
        <v>0</v>
      </c>
    </row>
    <row r="3" ht="15">
      <c r="A3" s="4" t="s">
        <v>9</v>
      </c>
    </row>
    <row r="4" spans="1:13" ht="15">
      <c r="A4" s="4" t="s">
        <v>10</v>
      </c>
      <c r="E4" s="1"/>
      <c r="H4" s="13" t="s">
        <v>32</v>
      </c>
      <c r="I4" s="1"/>
      <c r="J4" s="1"/>
      <c r="K4" s="1"/>
      <c r="L4" s="1"/>
      <c r="M4" s="1"/>
    </row>
    <row r="5" spans="1:13" ht="15">
      <c r="A5" s="4"/>
      <c r="E5" s="2"/>
      <c r="H5" s="16" t="s">
        <v>33</v>
      </c>
      <c r="I5" s="14"/>
      <c r="J5" s="14"/>
      <c r="K5" s="14"/>
      <c r="L5" s="14"/>
      <c r="M5" s="14"/>
    </row>
    <row r="6" spans="1:13" ht="15">
      <c r="A6" s="4" t="s">
        <v>11</v>
      </c>
      <c r="E6" s="1"/>
      <c r="H6" s="17" t="s">
        <v>34</v>
      </c>
      <c r="I6" s="15"/>
      <c r="J6" s="15"/>
      <c r="K6" s="15"/>
      <c r="L6" s="15"/>
      <c r="M6" s="15"/>
    </row>
    <row r="7" spans="1:5" ht="12.75">
      <c r="A7" s="5" t="s">
        <v>12</v>
      </c>
      <c r="E7" s="2"/>
    </row>
    <row r="9" spans="1:5" ht="15">
      <c r="A9" s="4" t="s">
        <v>2</v>
      </c>
      <c r="E9" s="1"/>
    </row>
    <row r="10" spans="1:5" ht="15">
      <c r="A10" s="4" t="s">
        <v>3</v>
      </c>
      <c r="E10" s="1"/>
    </row>
    <row r="11" ht="12.75">
      <c r="E11" s="2"/>
    </row>
    <row r="12" ht="15">
      <c r="A12" s="4" t="s">
        <v>21</v>
      </c>
    </row>
    <row r="13" ht="15">
      <c r="A13" s="4" t="s">
        <v>22</v>
      </c>
    </row>
    <row r="14" ht="15">
      <c r="A14" s="4" t="s">
        <v>23</v>
      </c>
    </row>
    <row r="15" ht="15">
      <c r="A15" s="4"/>
    </row>
    <row r="16" ht="15">
      <c r="A16" s="18" t="s">
        <v>35</v>
      </c>
    </row>
    <row r="17" ht="17.25">
      <c r="A17" s="11" t="s">
        <v>29</v>
      </c>
    </row>
    <row r="18" ht="15">
      <c r="A18" s="4"/>
    </row>
    <row r="20" ht="22.5">
      <c r="A20" s="3" t="s">
        <v>15</v>
      </c>
    </row>
    <row r="22" spans="1:5" ht="15">
      <c r="A22" s="4" t="s">
        <v>1</v>
      </c>
      <c r="E22" s="1"/>
    </row>
    <row r="24" spans="1:5" ht="15">
      <c r="A24" s="4" t="s">
        <v>13</v>
      </c>
      <c r="E24" s="1"/>
    </row>
    <row r="26" spans="1:5" ht="15">
      <c r="A26" s="4" t="s">
        <v>16</v>
      </c>
      <c r="E26" s="7">
        <f>((+E24-E22)*E10)/325851</f>
        <v>0</v>
      </c>
    </row>
    <row r="28" spans="1:6" ht="15">
      <c r="A28" s="4" t="s">
        <v>17</v>
      </c>
      <c r="E28" s="7">
        <f>+E4-E26</f>
        <v>0</v>
      </c>
      <c r="F28" s="12" t="s">
        <v>30</v>
      </c>
    </row>
    <row r="29" ht="12.75">
      <c r="F29" s="12" t="s">
        <v>31</v>
      </c>
    </row>
    <row r="30" spans="1:5" ht="15">
      <c r="A30" s="4" t="s">
        <v>14</v>
      </c>
      <c r="E30" s="6">
        <f>+(E6*1440)/325851</f>
        <v>0</v>
      </c>
    </row>
    <row r="32" spans="1:5" ht="15">
      <c r="A32" s="4" t="s">
        <v>18</v>
      </c>
      <c r="E32" s="8" t="e">
        <f>+E28/E30</f>
        <v>#DIV/0!</v>
      </c>
    </row>
    <row r="34" spans="1:5" ht="15">
      <c r="A34" s="4" t="s">
        <v>19</v>
      </c>
      <c r="E34" s="9" t="e">
        <f>+((E28*325851)/E10)+E24</f>
        <v>#DIV/0!</v>
      </c>
    </row>
    <row r="36" spans="12:18" ht="12.75">
      <c r="L36" t="s">
        <v>25</v>
      </c>
      <c r="R36" t="s">
        <v>26</v>
      </c>
    </row>
    <row r="38" ht="22.5">
      <c r="A38" s="3" t="s">
        <v>20</v>
      </c>
    </row>
    <row r="40" spans="1:5" ht="15">
      <c r="A40" s="4" t="s">
        <v>1</v>
      </c>
      <c r="E40" s="1"/>
    </row>
    <row r="42" spans="1:5" ht="15">
      <c r="A42" s="4" t="s">
        <v>13</v>
      </c>
      <c r="E42" s="1"/>
    </row>
    <row r="44" spans="1:5" ht="15">
      <c r="A44" s="4" t="s">
        <v>16</v>
      </c>
      <c r="E44" s="10">
        <f>(+E42-E40)*E10</f>
        <v>0</v>
      </c>
    </row>
    <row r="46" spans="1:6" ht="15">
      <c r="A46" s="4" t="s">
        <v>17</v>
      </c>
      <c r="E46" s="10">
        <f>+E4-E44</f>
        <v>0</v>
      </c>
      <c r="F46" s="12" t="s">
        <v>30</v>
      </c>
    </row>
    <row r="47" ht="12.75">
      <c r="F47" s="12" t="s">
        <v>31</v>
      </c>
    </row>
    <row r="48" spans="1:5" ht="15">
      <c r="A48" s="4" t="s">
        <v>14</v>
      </c>
      <c r="E48" s="6">
        <f>+(E6*1440)/325851</f>
        <v>0</v>
      </c>
    </row>
    <row r="50" spans="1:5" ht="15">
      <c r="A50" s="4" t="s">
        <v>18</v>
      </c>
      <c r="E50" s="8" t="e">
        <f>+E46/E48</f>
        <v>#DIV/0!</v>
      </c>
    </row>
    <row r="52" spans="1:5" ht="15">
      <c r="A52" s="4" t="s">
        <v>19</v>
      </c>
      <c r="E52" s="9" t="e">
        <f>+(E46/E10)+E42</f>
        <v>#DIV/0!</v>
      </c>
    </row>
    <row r="54" ht="12.75">
      <c r="O54" t="s">
        <v>27</v>
      </c>
    </row>
    <row r="56" ht="22.5">
      <c r="A56" s="3" t="s">
        <v>24</v>
      </c>
    </row>
    <row r="58" spans="1:5" ht="15">
      <c r="A58" s="4" t="s">
        <v>1</v>
      </c>
      <c r="E58" s="1"/>
    </row>
    <row r="60" spans="1:5" ht="15">
      <c r="A60" s="4" t="s">
        <v>13</v>
      </c>
      <c r="E60" s="1"/>
    </row>
    <row r="62" spans="1:5" ht="15">
      <c r="A62" s="4" t="s">
        <v>16</v>
      </c>
      <c r="E62" s="10">
        <f>((+E60-E58)*E10)/12</f>
        <v>0</v>
      </c>
    </row>
    <row r="64" spans="1:6" ht="15">
      <c r="A64" s="4" t="s">
        <v>17</v>
      </c>
      <c r="E64" s="10">
        <f>+E4-E62</f>
        <v>0</v>
      </c>
      <c r="F64" s="12" t="s">
        <v>30</v>
      </c>
    </row>
    <row r="65" ht="12.75">
      <c r="F65" s="12" t="s">
        <v>31</v>
      </c>
    </row>
    <row r="66" spans="1:5" ht="15">
      <c r="A66" s="4" t="s">
        <v>14</v>
      </c>
      <c r="E66" s="6">
        <f>+(E6*1440)/325851</f>
        <v>0</v>
      </c>
    </row>
    <row r="68" spans="1:5" ht="15">
      <c r="A68" s="4" t="s">
        <v>18</v>
      </c>
      <c r="E68" s="8" t="e">
        <f>+E64/E66</f>
        <v>#DIV/0!</v>
      </c>
    </row>
    <row r="70" spans="1:5" ht="15">
      <c r="A70" s="4" t="s">
        <v>19</v>
      </c>
      <c r="E70" s="9" t="e">
        <f>+((E64*12)/E10)+E60</f>
        <v>#DIV/0!</v>
      </c>
    </row>
    <row r="73" ht="12.75">
      <c r="L73" t="s">
        <v>28</v>
      </c>
    </row>
  </sheetData>
  <sheetProtection/>
  <dataValidations count="2">
    <dataValidation type="list" allowBlank="1" showInputMessage="1" showErrorMessage="1" promptTitle="UNITS" prompt="Must specify the units the flowmeter totalizer reads!" sqref="E9">
      <formula1>UNITS</formula1>
    </dataValidation>
    <dataValidation type="list" allowBlank="1" showInputMessage="1" showErrorMessage="1" promptTitle="MULTIPLIER" prompt="Must have valid multiplier to ensure the calculation is correct" sqref="E10">
      <formula1>MULTIPLIER</formula1>
    </dataValidation>
  </dataValidations>
  <printOptions/>
  <pageMargins left="0.75" right="0.75" top="1" bottom="1" header="0.5" footer="0.5"/>
  <pageSetup horizontalDpi="525" verticalDpi="525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zoomScalePageLayoutView="0" workbookViewId="0" topLeftCell="A1">
      <selection activeCell="C9" sqref="C9"/>
    </sheetView>
  </sheetViews>
  <sheetFormatPr defaultColWidth="9.140625" defaultRowHeight="12.75"/>
  <sheetData>
    <row r="2" spans="1:3" ht="12.75">
      <c r="A2" t="s">
        <v>4</v>
      </c>
      <c r="C2" t="s">
        <v>5</v>
      </c>
    </row>
    <row r="3" spans="1:3" ht="12.75">
      <c r="A3" t="s">
        <v>6</v>
      </c>
      <c r="C3">
        <v>0.0001</v>
      </c>
    </row>
    <row r="4" spans="1:3" ht="12.75">
      <c r="A4" t="s">
        <v>7</v>
      </c>
      <c r="C4">
        <v>0.001</v>
      </c>
    </row>
    <row r="5" spans="1:3" ht="12.75">
      <c r="A5" t="s">
        <v>8</v>
      </c>
      <c r="C5">
        <v>0.01</v>
      </c>
    </row>
    <row r="6" ht="12.75">
      <c r="C6">
        <v>10</v>
      </c>
    </row>
    <row r="7" ht="12.75">
      <c r="C7">
        <v>100</v>
      </c>
    </row>
    <row r="8" ht="12.75">
      <c r="C8">
        <v>1000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Groundwater Mgt. District #3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Norquest</dc:creator>
  <cp:keywords/>
  <dc:description/>
  <cp:lastModifiedBy>Lenovo User</cp:lastModifiedBy>
  <dcterms:created xsi:type="dcterms:W3CDTF">2009-05-04T21:28:47Z</dcterms:created>
  <dcterms:modified xsi:type="dcterms:W3CDTF">2010-10-25T18:37:28Z</dcterms:modified>
  <cp:category/>
  <cp:version/>
  <cp:contentType/>
  <cp:contentStatus/>
</cp:coreProperties>
</file>